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ОЧКА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<sst xmlns="http://schemas.openxmlformats.org/spreadsheetml/2006/main" count="80" uniqueCount="48">
  <si>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НАПРАВЛЕНИЯ ПОДГОТОВКИ 
(СПЕЦИАЛЬНОСТИ)/
ПРОФИЛИ ПОДГОТОВКИ</t>
  </si>
  <si>
    <t>Социальная работа</t>
  </si>
  <si>
    <t>Сервис</t>
  </si>
  <si>
    <t>Управление персоналом</t>
  </si>
  <si>
    <t>Декоративно-прикладное искусство и дизайн</t>
  </si>
  <si>
    <t>Сервис и эксплуатация автомобильного транспорта</t>
  </si>
  <si>
    <t>ИТОГО</t>
  </si>
  <si>
    <t>Профессиональное обучение</t>
  </si>
  <si>
    <t>итого</t>
  </si>
  <si>
    <t>Биология</t>
  </si>
  <si>
    <t>ВСЕГО</t>
  </si>
  <si>
    <t>История/Обществознание</t>
  </si>
  <si>
    <t>Английский/Немецкий</t>
  </si>
  <si>
    <t>Немецкий/Английский</t>
  </si>
  <si>
    <t>Французский/Английский</t>
  </si>
  <si>
    <t>Русский язык/Литература</t>
  </si>
  <si>
    <t>Биология/Химия</t>
  </si>
  <si>
    <t>Физическая культура/
Безопасность жизнедеятельности</t>
  </si>
  <si>
    <t>Педагогическое образование (с двумя профилями подготовки)</t>
  </si>
  <si>
    <t>ВНЕБЮДЖЕТНЫЕ МЕСТА</t>
  </si>
  <si>
    <t>Академический 
бакалавриат</t>
  </si>
  <si>
    <t>Прикладной 
бакалавриат</t>
  </si>
  <si>
    <t>сдавало 
егэ</t>
  </si>
  <si>
    <t>сдавало 
письменно</t>
  </si>
  <si>
    <t>Экономика природопользования и экологический менеджемент</t>
  </si>
  <si>
    <t>Музеология и охрана памятников природного и культурного наследия</t>
  </si>
  <si>
    <t>Технолология и организация ресторанного дела</t>
  </si>
  <si>
    <t>Менеджмент в  сфере услуг (сервиса)</t>
  </si>
  <si>
    <t>средний балл ЕГЭ</t>
  </si>
  <si>
    <t>сдавали ЕГЭ и ВИ</t>
  </si>
  <si>
    <t xml:space="preserve">ЗАЧИСЛЕННО </t>
  </si>
  <si>
    <t>общий конкурс</t>
  </si>
  <si>
    <t>ЗАЧИСЛЕНИЕ, СРЕДНИЙ БАЛЛ ЕГЭ (ОЧНАЯ ФОРМА ОБУЧЕНИЯ) ВНЕБЮДЖЕТ, 2015</t>
  </si>
  <si>
    <t>План набора</t>
  </si>
  <si>
    <t>СРЕДНИЙ БАЛЛ ЕГЭ</t>
  </si>
  <si>
    <t>География/Иностранный язык</t>
  </si>
  <si>
    <t>Журналистика</t>
  </si>
  <si>
    <t>Юриспруденция</t>
  </si>
  <si>
    <t>Перевод и переводоведение</t>
  </si>
  <si>
    <t>Математика/Иностранный язык</t>
  </si>
  <si>
    <t>Специалист</t>
  </si>
  <si>
    <t>проходной 
балл</t>
  </si>
  <si>
    <t>категории поступающих</t>
  </si>
  <si>
    <t>соо</t>
  </si>
  <si>
    <t>спо</t>
  </si>
  <si>
    <t>егэ</t>
  </si>
  <si>
    <t>ви</t>
  </si>
  <si>
    <t>ви+егэ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</si>
</sst>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BreakPreview" zoomScale="85" zoomScaleNormal="85" zoomScaleSheetLayoutView="85" zoomScalePageLayoutView="55" workbookViewId="0" topLeftCell="A1">
      <pane xSplit="8" ySplit="7" topLeftCell="M8" activePane="bottomRight" state="frozen"/>
      <selection pane="topLeft" activeCell="A1" sqref="A1"/>
      <selection pane="topRight" activeCell="S1" sqref="S1"/>
      <selection pane="bottomLeft" activeCell="A9" sqref="A9"/>
      <selection pane="bottomRight" activeCell="H23" sqref="H23"/>
    </sheetView>
  </sheetViews>
  <sheetFormatPr defaultColWidth="9.00390625" defaultRowHeight="12.75"/>
  <cols>
    <col min="1" max="1" width="9.125" style="12" customWidth="1"/>
    <col min="2" max="2" width="7.625" style="12" customWidth="1"/>
    <col min="3" max="3" width="19.375" style="12" customWidth="1"/>
    <col min="4" max="5" width="16.00390625" style="12" customWidth="1"/>
    <col min="6" max="7" width="17.75390625" style="12" customWidth="1"/>
    <col min="8" max="8" width="13.00390625" style="12" customWidth="1"/>
    <col min="9" max="13" width="12.375" style="12" customWidth="1"/>
    <col min="14" max="14" width="9.00390625" style="12" customWidth="1"/>
    <col min="15" max="16" width="8.625" style="12" customWidth="1"/>
    <col min="17" max="17" width="8.875" style="12" customWidth="1"/>
    <col min="18" max="19" width="7.00390625" style="12" customWidth="1"/>
    <col min="20" max="20" width="7.125" style="12" customWidth="1"/>
    <col min="21" max="21" width="6.875" style="12" customWidth="1"/>
    <col min="22" max="22" width="5.625" style="12" customWidth="1"/>
    <col min="23" max="24" width="6.875" style="12" customWidth="1"/>
    <col min="25" max="25" width="6.875" style="13" customWidth="1"/>
    <col min="26" max="27" width="5.00390625" style="13" customWidth="1"/>
    <col min="28" max="28" width="4.75390625" style="13" customWidth="1"/>
    <col min="29" max="29" width="11.375" style="12" customWidth="1"/>
    <col min="30" max="30" width="0.2421875" style="12" hidden="1" customWidth="1"/>
    <col min="31" max="31" width="9.125" style="12" hidden="1" customWidth="1"/>
    <col min="32" max="34" width="9.125" style="12" customWidth="1"/>
    <col min="35" max="35" width="9.125" style="16" customWidth="1"/>
    <col min="36" max="36" width="9.125" style="1" customWidth="1"/>
  </cols>
  <sheetData>
    <row r="1" spans="1:34" s="16" customFormat="1" ht="45.7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12"/>
      <c r="AD1" s="12"/>
      <c r="AE1" s="12"/>
      <c r="AF1" s="12"/>
      <c r="AG1" s="12"/>
      <c r="AH1" s="12"/>
    </row>
    <row r="2" spans="1:34" s="16" customFormat="1" ht="35.25" customHeight="1">
      <c r="A2" s="69" t="s">
        <v>0</v>
      </c>
      <c r="B2" s="70"/>
      <c r="C2" s="70"/>
      <c r="D2" s="74" t="s">
        <v>33</v>
      </c>
      <c r="E2" s="75"/>
      <c r="F2" s="76"/>
      <c r="G2" s="42" t="s">
        <v>30</v>
      </c>
      <c r="H2" s="43"/>
      <c r="I2" s="44"/>
      <c r="J2" s="42" t="s">
        <v>42</v>
      </c>
      <c r="K2" s="43"/>
      <c r="L2" s="43"/>
      <c r="M2" s="44"/>
      <c r="N2" s="42" t="s">
        <v>34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4"/>
      <c r="AD2" s="4"/>
      <c r="AE2" s="4"/>
      <c r="AF2" s="12"/>
      <c r="AG2" s="12"/>
      <c r="AH2" s="12"/>
    </row>
    <row r="3" spans="1:34" s="16" customFormat="1" ht="34.5" customHeight="1">
      <c r="A3" s="69"/>
      <c r="B3" s="70"/>
      <c r="C3" s="70"/>
      <c r="D3" s="66" t="s">
        <v>40</v>
      </c>
      <c r="E3" s="55" t="s">
        <v>20</v>
      </c>
      <c r="F3" s="35" t="s">
        <v>21</v>
      </c>
      <c r="G3" s="66" t="s">
        <v>40</v>
      </c>
      <c r="H3" s="55" t="s">
        <v>20</v>
      </c>
      <c r="I3" s="35" t="s">
        <v>21</v>
      </c>
      <c r="J3" s="35" t="s">
        <v>43</v>
      </c>
      <c r="K3" s="35"/>
      <c r="L3" s="47" t="s">
        <v>44</v>
      </c>
      <c r="M3" s="48"/>
      <c r="N3" s="36" t="s">
        <v>40</v>
      </c>
      <c r="O3" s="37"/>
      <c r="P3" s="37"/>
      <c r="Q3" s="37"/>
      <c r="R3" s="37"/>
      <c r="S3" s="38"/>
      <c r="T3" s="35" t="s">
        <v>20</v>
      </c>
      <c r="U3" s="35"/>
      <c r="V3" s="35"/>
      <c r="W3" s="35"/>
      <c r="X3" s="35"/>
      <c r="Y3" s="78" t="s">
        <v>21</v>
      </c>
      <c r="Z3" s="78"/>
      <c r="AA3" s="78"/>
      <c r="AB3" s="48"/>
      <c r="AC3" s="77" t="s">
        <v>41</v>
      </c>
      <c r="AD3" s="77"/>
      <c r="AE3" s="77"/>
      <c r="AF3" s="12"/>
      <c r="AG3" s="12"/>
      <c r="AH3" s="12"/>
    </row>
    <row r="4" spans="1:34" s="16" customFormat="1" ht="18" customHeight="1">
      <c r="A4" s="69"/>
      <c r="B4" s="70"/>
      <c r="C4" s="70"/>
      <c r="D4" s="67"/>
      <c r="E4" s="46"/>
      <c r="F4" s="56"/>
      <c r="G4" s="67"/>
      <c r="H4" s="46"/>
      <c r="I4" s="56"/>
      <c r="J4" s="45">
        <v>2015</v>
      </c>
      <c r="K4" s="45">
        <v>2014</v>
      </c>
      <c r="L4" s="45">
        <v>2015</v>
      </c>
      <c r="M4" s="45">
        <v>2014</v>
      </c>
      <c r="N4" s="39"/>
      <c r="O4" s="40"/>
      <c r="P4" s="40"/>
      <c r="Q4" s="40"/>
      <c r="R4" s="40"/>
      <c r="S4" s="41"/>
      <c r="T4" s="35"/>
      <c r="U4" s="35"/>
      <c r="V4" s="35"/>
      <c r="W4" s="35"/>
      <c r="X4" s="35"/>
      <c r="Y4" s="79"/>
      <c r="Z4" s="79"/>
      <c r="AA4" s="79"/>
      <c r="AB4" s="80"/>
      <c r="AC4" s="4"/>
      <c r="AD4" s="4"/>
      <c r="AE4" s="4"/>
      <c r="AF4" s="12"/>
      <c r="AG4" s="12"/>
      <c r="AH4" s="12"/>
    </row>
    <row r="5" spans="1:34" s="16" customFormat="1" ht="22.5" customHeight="1">
      <c r="A5" s="69"/>
      <c r="B5" s="70"/>
      <c r="C5" s="70"/>
      <c r="D5" s="54" t="s">
        <v>19</v>
      </c>
      <c r="E5" s="54" t="s">
        <v>19</v>
      </c>
      <c r="F5" s="54" t="s">
        <v>19</v>
      </c>
      <c r="G5" s="54" t="s">
        <v>19</v>
      </c>
      <c r="H5" s="54" t="s">
        <v>31</v>
      </c>
      <c r="I5" s="54" t="s">
        <v>31</v>
      </c>
      <c r="J5" s="49"/>
      <c r="K5" s="49"/>
      <c r="L5" s="49"/>
      <c r="M5" s="49"/>
      <c r="N5" s="35" t="s">
        <v>43</v>
      </c>
      <c r="O5" s="35"/>
      <c r="P5" s="26" t="s">
        <v>44</v>
      </c>
      <c r="Q5" s="42" t="s">
        <v>31</v>
      </c>
      <c r="R5" s="43"/>
      <c r="S5" s="44"/>
      <c r="T5" s="42" t="s">
        <v>31</v>
      </c>
      <c r="U5" s="43"/>
      <c r="V5" s="43"/>
      <c r="W5" s="43"/>
      <c r="X5" s="44"/>
      <c r="Y5" s="42" t="s">
        <v>31</v>
      </c>
      <c r="Z5" s="43"/>
      <c r="AA5" s="43"/>
      <c r="AB5" s="44"/>
      <c r="AC5" s="4"/>
      <c r="AD5" s="4"/>
      <c r="AE5" s="4"/>
      <c r="AF5" s="12"/>
      <c r="AG5" s="12"/>
      <c r="AH5" s="12"/>
    </row>
    <row r="6" spans="1:34" s="16" customFormat="1" ht="22.5" customHeight="1">
      <c r="A6" s="69"/>
      <c r="B6" s="70"/>
      <c r="C6" s="70"/>
      <c r="D6" s="54"/>
      <c r="E6" s="54"/>
      <c r="F6" s="54"/>
      <c r="G6" s="54"/>
      <c r="H6" s="54"/>
      <c r="I6" s="54"/>
      <c r="J6" s="49"/>
      <c r="K6" s="49"/>
      <c r="L6" s="49"/>
      <c r="M6" s="49"/>
      <c r="N6" s="45">
        <v>2015</v>
      </c>
      <c r="O6" s="45">
        <v>2014</v>
      </c>
      <c r="P6" s="45">
        <v>2015</v>
      </c>
      <c r="Q6" s="52" t="s">
        <v>28</v>
      </c>
      <c r="R6" s="52" t="s">
        <v>22</v>
      </c>
      <c r="S6" s="52" t="s">
        <v>23</v>
      </c>
      <c r="T6" s="52" t="s">
        <v>28</v>
      </c>
      <c r="U6" s="52" t="s">
        <v>22</v>
      </c>
      <c r="V6" s="52" t="s">
        <v>23</v>
      </c>
      <c r="W6" s="52" t="s">
        <v>28</v>
      </c>
      <c r="X6" s="52" t="s">
        <v>29</v>
      </c>
      <c r="Y6" s="52" t="s">
        <v>28</v>
      </c>
      <c r="Z6" s="52" t="s">
        <v>22</v>
      </c>
      <c r="AA6" s="52" t="s">
        <v>23</v>
      </c>
      <c r="AB6" s="52" t="s">
        <v>29</v>
      </c>
      <c r="AC6" s="4"/>
      <c r="AD6" s="4"/>
      <c r="AE6" s="4"/>
      <c r="AF6" s="12"/>
      <c r="AG6" s="12"/>
      <c r="AH6" s="12"/>
    </row>
    <row r="7" spans="1:34" s="16" customFormat="1" ht="84.75" customHeight="1">
      <c r="A7" s="70"/>
      <c r="B7" s="70"/>
      <c r="C7" s="70"/>
      <c r="D7" s="54"/>
      <c r="E7" s="54"/>
      <c r="F7" s="54"/>
      <c r="G7" s="54"/>
      <c r="H7" s="54"/>
      <c r="I7" s="54"/>
      <c r="J7" s="46"/>
      <c r="K7" s="46"/>
      <c r="L7" s="46"/>
      <c r="M7" s="46"/>
      <c r="N7" s="46"/>
      <c r="O7" s="46"/>
      <c r="P7" s="46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4"/>
      <c r="AD7" s="4"/>
      <c r="AE7" s="4"/>
      <c r="AF7" s="12"/>
      <c r="AG7" s="12"/>
      <c r="AH7" s="12"/>
    </row>
    <row r="8" spans="1:31" s="12" customFormat="1" ht="15.75">
      <c r="A8" s="63" t="s">
        <v>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4"/>
      <c r="AD8" s="4"/>
      <c r="AE8" s="4"/>
    </row>
    <row r="9" spans="1:31" s="15" customFormat="1" ht="13.5" customHeight="1">
      <c r="A9" s="50" t="s">
        <v>11</v>
      </c>
      <c r="B9" s="51"/>
      <c r="C9" s="51"/>
      <c r="D9" s="18"/>
      <c r="E9" s="2">
        <v>12</v>
      </c>
      <c r="F9" s="2"/>
      <c r="G9" s="2"/>
      <c r="H9" s="2">
        <v>12</v>
      </c>
      <c r="I9" s="2"/>
      <c r="J9" s="2">
        <v>10</v>
      </c>
      <c r="K9" s="2"/>
      <c r="L9" s="2">
        <v>2</v>
      </c>
      <c r="M9" s="2"/>
      <c r="N9" s="2"/>
      <c r="O9" s="2"/>
      <c r="P9" s="2"/>
      <c r="Q9" s="2"/>
      <c r="R9" s="2"/>
      <c r="S9" s="2"/>
      <c r="T9" s="2">
        <v>63.97</v>
      </c>
      <c r="U9" s="2">
        <v>10</v>
      </c>
      <c r="V9" s="2">
        <v>2</v>
      </c>
      <c r="W9" s="2"/>
      <c r="X9" s="2"/>
      <c r="Y9" s="2"/>
      <c r="Z9" s="2"/>
      <c r="AA9" s="2"/>
      <c r="AB9" s="2"/>
      <c r="AC9" s="3">
        <v>171</v>
      </c>
      <c r="AD9" s="3">
        <v>3</v>
      </c>
      <c r="AE9" s="3">
        <f>AC9/AD9</f>
        <v>57</v>
      </c>
    </row>
    <row r="10" spans="1:31" s="15" customFormat="1" ht="13.5" customHeight="1">
      <c r="A10" s="50" t="s">
        <v>15</v>
      </c>
      <c r="B10" s="51"/>
      <c r="C10" s="51"/>
      <c r="D10" s="18"/>
      <c r="E10" s="2">
        <v>9</v>
      </c>
      <c r="F10" s="2"/>
      <c r="G10" s="2"/>
      <c r="H10" s="2">
        <v>9</v>
      </c>
      <c r="I10" s="2"/>
      <c r="J10" s="2">
        <v>8</v>
      </c>
      <c r="K10" s="2">
        <v>1</v>
      </c>
      <c r="L10" s="2"/>
      <c r="M10" s="2"/>
      <c r="N10" s="2"/>
      <c r="O10" s="2"/>
      <c r="P10" s="2"/>
      <c r="Q10" s="2"/>
      <c r="R10" s="2"/>
      <c r="S10" s="2"/>
      <c r="T10" s="2">
        <v>63.07</v>
      </c>
      <c r="U10" s="2">
        <v>9</v>
      </c>
      <c r="V10" s="2"/>
      <c r="W10" s="2"/>
      <c r="X10" s="2"/>
      <c r="Y10" s="2"/>
      <c r="Z10" s="2"/>
      <c r="AA10" s="2"/>
      <c r="AB10" s="2"/>
      <c r="AC10" s="3">
        <v>158</v>
      </c>
      <c r="AD10" s="3">
        <v>3</v>
      </c>
      <c r="AE10" s="3">
        <f aca="true" t="shared" si="0" ref="AE10:AE18">AC10/AD10</f>
        <v>52.666666666666664</v>
      </c>
    </row>
    <row r="11" spans="1:31" s="15" customFormat="1" ht="13.5" customHeight="1">
      <c r="A11" s="71" t="s">
        <v>39</v>
      </c>
      <c r="B11" s="72"/>
      <c r="C11" s="73"/>
      <c r="D11" s="14"/>
      <c r="E11" s="2">
        <v>6</v>
      </c>
      <c r="F11" s="2"/>
      <c r="G11" s="2"/>
      <c r="H11" s="2">
        <v>6</v>
      </c>
      <c r="I11" s="2"/>
      <c r="J11" s="2">
        <v>5</v>
      </c>
      <c r="K11" s="2">
        <v>1</v>
      </c>
      <c r="L11" s="2"/>
      <c r="M11" s="2"/>
      <c r="N11" s="2"/>
      <c r="O11" s="2"/>
      <c r="P11" s="2"/>
      <c r="Q11" s="2"/>
      <c r="R11" s="2"/>
      <c r="S11" s="2"/>
      <c r="T11" s="2">
        <v>60.22</v>
      </c>
      <c r="U11" s="2">
        <v>6</v>
      </c>
      <c r="V11" s="2"/>
      <c r="W11" s="2"/>
      <c r="X11" s="2"/>
      <c r="Y11" s="2"/>
      <c r="Z11" s="2"/>
      <c r="AA11" s="2"/>
      <c r="AB11" s="2"/>
      <c r="AC11" s="3">
        <v>164</v>
      </c>
      <c r="AD11" s="3">
        <v>3</v>
      </c>
      <c r="AE11" s="3">
        <f t="shared" si="0"/>
        <v>54.666666666666664</v>
      </c>
    </row>
    <row r="12" spans="1:31" s="15" customFormat="1" ht="13.5" customHeight="1">
      <c r="A12" s="50" t="s">
        <v>16</v>
      </c>
      <c r="B12" s="51"/>
      <c r="C12" s="51"/>
      <c r="D12" s="18"/>
      <c r="E12" s="2">
        <v>4</v>
      </c>
      <c r="F12" s="2"/>
      <c r="G12" s="2"/>
      <c r="H12" s="2">
        <v>5</v>
      </c>
      <c r="I12" s="2"/>
      <c r="J12" s="2">
        <v>4</v>
      </c>
      <c r="K12" s="2">
        <v>1</v>
      </c>
      <c r="L12" s="2"/>
      <c r="M12" s="2"/>
      <c r="N12" s="2"/>
      <c r="O12" s="2"/>
      <c r="P12" s="2"/>
      <c r="Q12" s="2"/>
      <c r="R12" s="2"/>
      <c r="S12" s="2"/>
      <c r="T12" s="2">
        <v>56.58</v>
      </c>
      <c r="U12" s="2">
        <v>4</v>
      </c>
      <c r="V12" s="2">
        <v>1</v>
      </c>
      <c r="W12" s="2"/>
      <c r="X12" s="2"/>
      <c r="Y12" s="2"/>
      <c r="Z12" s="2"/>
      <c r="AA12" s="2"/>
      <c r="AB12" s="2"/>
      <c r="AC12" s="3">
        <v>162</v>
      </c>
      <c r="AD12" s="3">
        <v>3</v>
      </c>
      <c r="AE12" s="3">
        <f t="shared" si="0"/>
        <v>54</v>
      </c>
    </row>
    <row r="13" spans="1:31" s="15" customFormat="1" ht="15.75" customHeight="1" thickBot="1">
      <c r="A13" s="50" t="s">
        <v>35</v>
      </c>
      <c r="B13" s="51"/>
      <c r="C13" s="51"/>
      <c r="D13" s="18"/>
      <c r="E13" s="2">
        <v>10</v>
      </c>
      <c r="F13" s="2"/>
      <c r="G13" s="2"/>
      <c r="H13" s="2">
        <v>10</v>
      </c>
      <c r="I13" s="2"/>
      <c r="J13" s="2">
        <v>8</v>
      </c>
      <c r="K13" s="2">
        <v>2</v>
      </c>
      <c r="L13" s="2"/>
      <c r="M13" s="2"/>
      <c r="N13" s="2"/>
      <c r="O13" s="2"/>
      <c r="P13" s="2"/>
      <c r="Q13" s="2"/>
      <c r="R13" s="2"/>
      <c r="S13" s="2"/>
      <c r="T13" s="2">
        <v>59.33</v>
      </c>
      <c r="U13" s="2">
        <v>7</v>
      </c>
      <c r="V13" s="2">
        <v>3</v>
      </c>
      <c r="W13" s="20"/>
      <c r="X13" s="2"/>
      <c r="Y13" s="2"/>
      <c r="Z13" s="2"/>
      <c r="AA13" s="2"/>
      <c r="AB13" s="2"/>
      <c r="AC13" s="3">
        <v>165</v>
      </c>
      <c r="AD13" s="3">
        <v>3</v>
      </c>
      <c r="AE13" s="3">
        <f t="shared" si="0"/>
        <v>55</v>
      </c>
    </row>
    <row r="14" spans="1:31" s="15" customFormat="1" ht="27.75" customHeight="1" thickBot="1">
      <c r="A14" s="50" t="s">
        <v>17</v>
      </c>
      <c r="B14" s="51"/>
      <c r="C14" s="51"/>
      <c r="D14" s="18"/>
      <c r="E14" s="2">
        <v>9</v>
      </c>
      <c r="F14" s="2"/>
      <c r="G14" s="2"/>
      <c r="H14" s="2">
        <v>9</v>
      </c>
      <c r="I14" s="2"/>
      <c r="J14" s="2">
        <v>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2"/>
      <c r="W14" s="17">
        <v>46.15</v>
      </c>
      <c r="X14" s="14">
        <v>9</v>
      </c>
      <c r="Y14" s="2"/>
      <c r="Z14" s="2"/>
      <c r="AA14" s="2"/>
      <c r="AB14" s="2"/>
      <c r="AC14" s="3">
        <v>123</v>
      </c>
      <c r="AD14" s="3">
        <v>3</v>
      </c>
      <c r="AE14" s="3">
        <f t="shared" si="0"/>
        <v>41</v>
      </c>
    </row>
    <row r="15" spans="1:31" s="15" customFormat="1" ht="17.25" customHeight="1">
      <c r="A15" s="50" t="s">
        <v>12</v>
      </c>
      <c r="B15" s="51"/>
      <c r="C15" s="51"/>
      <c r="D15" s="18"/>
      <c r="E15" s="2">
        <v>15</v>
      </c>
      <c r="F15" s="2"/>
      <c r="G15" s="2"/>
      <c r="H15" s="2">
        <v>18</v>
      </c>
      <c r="I15" s="2"/>
      <c r="J15" s="2">
        <v>14</v>
      </c>
      <c r="K15" s="2">
        <v>4</v>
      </c>
      <c r="L15" s="2"/>
      <c r="M15" s="2"/>
      <c r="N15" s="2"/>
      <c r="O15" s="2"/>
      <c r="P15" s="2"/>
      <c r="Q15" s="2"/>
      <c r="R15" s="2"/>
      <c r="S15" s="2"/>
      <c r="T15" s="2">
        <v>66.67</v>
      </c>
      <c r="U15" s="2">
        <v>14</v>
      </c>
      <c r="V15" s="2">
        <v>4</v>
      </c>
      <c r="W15" s="23"/>
      <c r="X15" s="2"/>
      <c r="Y15" s="2"/>
      <c r="Z15" s="2"/>
      <c r="AA15" s="2"/>
      <c r="AB15" s="2"/>
      <c r="AC15" s="3">
        <v>149</v>
      </c>
      <c r="AD15" s="3">
        <v>3</v>
      </c>
      <c r="AE15" s="3">
        <f t="shared" si="0"/>
        <v>49.666666666666664</v>
      </c>
    </row>
    <row r="16" spans="1:31" s="12" customFormat="1" ht="18.75" customHeight="1">
      <c r="A16" s="50" t="s">
        <v>13</v>
      </c>
      <c r="B16" s="51"/>
      <c r="C16" s="51"/>
      <c r="D16" s="18"/>
      <c r="E16" s="2">
        <v>5</v>
      </c>
      <c r="F16" s="2"/>
      <c r="G16" s="2"/>
      <c r="H16" s="2">
        <v>5</v>
      </c>
      <c r="I16" s="2"/>
      <c r="J16" s="2">
        <v>3</v>
      </c>
      <c r="K16" s="2">
        <v>2</v>
      </c>
      <c r="L16" s="2"/>
      <c r="M16" s="2"/>
      <c r="N16" s="2"/>
      <c r="O16" s="2"/>
      <c r="P16" s="2"/>
      <c r="Q16" s="2"/>
      <c r="R16" s="2"/>
      <c r="S16" s="2"/>
      <c r="T16" s="2">
        <v>63.27</v>
      </c>
      <c r="U16" s="2">
        <v>5</v>
      </c>
      <c r="V16" s="2"/>
      <c r="W16" s="2"/>
      <c r="X16" s="2"/>
      <c r="Y16" s="2"/>
      <c r="Z16" s="2"/>
      <c r="AA16" s="2"/>
      <c r="AB16" s="2"/>
      <c r="AC16" s="3">
        <v>182</v>
      </c>
      <c r="AD16" s="4">
        <v>3</v>
      </c>
      <c r="AE16" s="3">
        <f t="shared" si="0"/>
        <v>60.666666666666664</v>
      </c>
    </row>
    <row r="17" spans="1:34" s="25" customFormat="1" ht="18" customHeight="1" thickBot="1">
      <c r="A17" s="50" t="s">
        <v>14</v>
      </c>
      <c r="B17" s="51"/>
      <c r="C17" s="51"/>
      <c r="D17" s="18"/>
      <c r="E17" s="2">
        <v>3</v>
      </c>
      <c r="F17" s="2"/>
      <c r="G17" s="2"/>
      <c r="H17" s="2">
        <v>3</v>
      </c>
      <c r="I17" s="2"/>
      <c r="J17" s="2">
        <v>3</v>
      </c>
      <c r="K17" s="2"/>
      <c r="L17" s="2"/>
      <c r="M17" s="2"/>
      <c r="N17" s="2"/>
      <c r="O17" s="2"/>
      <c r="P17" s="2"/>
      <c r="Q17" s="2"/>
      <c r="R17" s="2"/>
      <c r="S17" s="2"/>
      <c r="T17" s="2">
        <v>64.56</v>
      </c>
      <c r="U17" s="2">
        <v>3</v>
      </c>
      <c r="V17" s="2"/>
      <c r="W17" s="2"/>
      <c r="X17" s="2"/>
      <c r="Y17" s="2"/>
      <c r="Z17" s="2"/>
      <c r="AA17" s="2"/>
      <c r="AB17" s="2"/>
      <c r="AC17" s="3">
        <v>181</v>
      </c>
      <c r="AD17" s="3">
        <v>3</v>
      </c>
      <c r="AE17" s="3">
        <f t="shared" si="0"/>
        <v>60.333333333333336</v>
      </c>
      <c r="AF17" s="15"/>
      <c r="AG17" s="15"/>
      <c r="AH17" s="15"/>
    </row>
    <row r="18" spans="1:34" s="9" customFormat="1" ht="18" customHeight="1" thickBot="1">
      <c r="A18" s="50" t="s">
        <v>6</v>
      </c>
      <c r="B18" s="50"/>
      <c r="C18" s="50"/>
      <c r="D18" s="2"/>
      <c r="E18" s="2">
        <f>SUM(E9:E17)</f>
        <v>73</v>
      </c>
      <c r="F18" s="2"/>
      <c r="G18" s="2"/>
      <c r="H18" s="2">
        <f>SUM(H9:H17)</f>
        <v>77</v>
      </c>
      <c r="I18" s="2"/>
      <c r="J18" s="2">
        <f>SUM(J9:J17)</f>
        <v>64</v>
      </c>
      <c r="K18" s="2">
        <f>SUM(K9:K17)</f>
        <v>11</v>
      </c>
      <c r="L18" s="2">
        <f>SUM(L9:L17)</f>
        <v>2</v>
      </c>
      <c r="M18" s="2"/>
      <c r="N18" s="2"/>
      <c r="O18" s="2"/>
      <c r="P18" s="2"/>
      <c r="Q18" s="2"/>
      <c r="R18" s="2"/>
      <c r="S18" s="27"/>
      <c r="T18" s="17">
        <v>62.99</v>
      </c>
      <c r="U18" s="14">
        <f>SUM(U9:U17)</f>
        <v>58</v>
      </c>
      <c r="V18" s="2">
        <f>SUM(V9:V17)</f>
        <v>10</v>
      </c>
      <c r="W18" s="2"/>
      <c r="X18" s="2">
        <v>9</v>
      </c>
      <c r="Y18" s="2"/>
      <c r="Z18" s="2"/>
      <c r="AA18" s="2"/>
      <c r="AB18" s="2"/>
      <c r="AC18" s="3">
        <v>123</v>
      </c>
      <c r="AD18" s="3">
        <v>3</v>
      </c>
      <c r="AE18" s="3">
        <f t="shared" si="0"/>
        <v>41</v>
      </c>
      <c r="AF18" s="15"/>
      <c r="AG18" s="15"/>
      <c r="AH18" s="15"/>
    </row>
    <row r="19" spans="1:34" s="16" customFormat="1" ht="16.5" customHeight="1">
      <c r="A19" s="57" t="s">
        <v>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64"/>
      <c r="Z19" s="57"/>
      <c r="AA19" s="57"/>
      <c r="AB19" s="57"/>
      <c r="AC19" s="4"/>
      <c r="AD19" s="4"/>
      <c r="AE19" s="4"/>
      <c r="AF19" s="12"/>
      <c r="AG19" s="12"/>
      <c r="AH19" s="12"/>
    </row>
    <row r="20" spans="1:31" s="15" customFormat="1" ht="23.25" customHeight="1">
      <c r="A20" s="50" t="s">
        <v>5</v>
      </c>
      <c r="B20" s="51"/>
      <c r="C20" s="51"/>
      <c r="D20" s="18"/>
      <c r="E20" s="3"/>
      <c r="F20" s="2">
        <v>2</v>
      </c>
      <c r="G20" s="2"/>
      <c r="H20" s="2"/>
      <c r="I20" s="7">
        <v>2</v>
      </c>
      <c r="J20" s="7">
        <v>2</v>
      </c>
      <c r="K20" s="7"/>
      <c r="L20" s="7"/>
      <c r="M20" s="7"/>
      <c r="N20" s="7"/>
      <c r="O20" s="7"/>
      <c r="P20" s="7"/>
      <c r="Q20" s="7"/>
      <c r="R20" s="7"/>
      <c r="S20" s="7"/>
      <c r="T20" s="2"/>
      <c r="U20" s="2"/>
      <c r="V20" s="2"/>
      <c r="W20" s="2"/>
      <c r="X20" s="2"/>
      <c r="Y20" s="2">
        <v>57.67</v>
      </c>
      <c r="Z20" s="2">
        <v>2</v>
      </c>
      <c r="AA20" s="2"/>
      <c r="AB20" s="2"/>
      <c r="AC20" s="3"/>
      <c r="AD20" s="3"/>
      <c r="AE20" s="3"/>
    </row>
    <row r="21" spans="1:31" s="15" customFormat="1" ht="30.75" customHeight="1">
      <c r="A21" s="50" t="s">
        <v>4</v>
      </c>
      <c r="B21" s="51"/>
      <c r="C21" s="51"/>
      <c r="D21" s="18"/>
      <c r="E21" s="3"/>
      <c r="F21" s="2">
        <v>1</v>
      </c>
      <c r="G21" s="2"/>
      <c r="H21" s="7"/>
      <c r="I21" s="7">
        <v>1</v>
      </c>
      <c r="J21" s="7">
        <v>1</v>
      </c>
      <c r="K21" s="7"/>
      <c r="L21" s="7"/>
      <c r="M21" s="7"/>
      <c r="N21" s="7"/>
      <c r="O21" s="7"/>
      <c r="P21" s="7"/>
      <c r="Q21" s="7"/>
      <c r="R21" s="7"/>
      <c r="S21" s="7"/>
      <c r="T21" s="2"/>
      <c r="U21" s="2"/>
      <c r="V21" s="2"/>
      <c r="W21" s="2"/>
      <c r="X21" s="2"/>
      <c r="Y21" s="2">
        <v>58.33</v>
      </c>
      <c r="Z21" s="2">
        <v>1</v>
      </c>
      <c r="AA21" s="8"/>
      <c r="AB21" s="8"/>
      <c r="AC21" s="3"/>
      <c r="AD21" s="3"/>
      <c r="AE21" s="3"/>
    </row>
    <row r="22" spans="1:31" s="15" customFormat="1" ht="30.75" customHeight="1" thickBot="1">
      <c r="A22" s="50" t="s">
        <v>26</v>
      </c>
      <c r="B22" s="51"/>
      <c r="C22" s="51"/>
      <c r="D22" s="18"/>
      <c r="E22" s="3"/>
      <c r="F22" s="2">
        <v>1</v>
      </c>
      <c r="G22" s="2"/>
      <c r="H22" s="7"/>
      <c r="I22" s="7">
        <v>1</v>
      </c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2"/>
      <c r="U22" s="2"/>
      <c r="V22" s="2"/>
      <c r="W22" s="2"/>
      <c r="X22" s="2"/>
      <c r="Y22" s="20">
        <v>62</v>
      </c>
      <c r="Z22" s="2">
        <v>1</v>
      </c>
      <c r="AA22" s="8"/>
      <c r="AB22" s="8"/>
      <c r="AC22" s="3"/>
      <c r="AD22" s="3"/>
      <c r="AE22" s="3"/>
    </row>
    <row r="23" spans="1:31" s="15" customFormat="1" ht="13.5" thickBot="1">
      <c r="A23" s="59" t="s">
        <v>8</v>
      </c>
      <c r="B23" s="59"/>
      <c r="C23" s="59"/>
      <c r="D23" s="6"/>
      <c r="E23" s="2"/>
      <c r="F23" s="2">
        <f>SUM(F20:F22)</f>
        <v>4</v>
      </c>
      <c r="G23" s="2"/>
      <c r="H23" s="2"/>
      <c r="I23" s="2">
        <f>SUM(I20:I22)</f>
        <v>4</v>
      </c>
      <c r="J23" s="2">
        <f>SUM(J20:J22)</f>
        <v>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>
        <v>58.93</v>
      </c>
      <c r="Z23" s="14">
        <f>SUM(Z20:Z22)</f>
        <v>4</v>
      </c>
      <c r="AA23" s="2"/>
      <c r="AB23" s="2"/>
      <c r="AC23" s="3">
        <v>172</v>
      </c>
      <c r="AD23" s="3">
        <v>3</v>
      </c>
      <c r="AE23" s="3">
        <f>AC23/AD23</f>
        <v>57.333333333333336</v>
      </c>
    </row>
    <row r="24" spans="1:34" s="9" customFormat="1" ht="20.25" customHeight="1" thickBot="1">
      <c r="A24" s="65" t="s">
        <v>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65"/>
      <c r="AA24" s="65"/>
      <c r="AB24" s="65"/>
      <c r="AC24" s="3"/>
      <c r="AD24" s="3"/>
      <c r="AE24" s="3"/>
      <c r="AF24" s="15"/>
      <c r="AG24" s="15"/>
      <c r="AH24" s="15"/>
    </row>
    <row r="25" spans="1:34" s="9" customFormat="1" ht="20.25" customHeight="1" thickBot="1">
      <c r="A25" s="50" t="s">
        <v>27</v>
      </c>
      <c r="B25" s="81"/>
      <c r="C25" s="81"/>
      <c r="D25" s="7"/>
      <c r="E25" s="5"/>
      <c r="F25" s="2">
        <v>1</v>
      </c>
      <c r="G25" s="2"/>
      <c r="H25" s="5"/>
      <c r="I25" s="2">
        <v>1</v>
      </c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5"/>
      <c r="U25" s="5"/>
      <c r="V25" s="5"/>
      <c r="W25" s="5"/>
      <c r="X25" s="19"/>
      <c r="Y25" s="17">
        <v>54.33</v>
      </c>
      <c r="Z25" s="14">
        <v>1</v>
      </c>
      <c r="AA25" s="5"/>
      <c r="AB25" s="5"/>
      <c r="AC25" s="3"/>
      <c r="AD25" s="3"/>
      <c r="AE25" s="3"/>
      <c r="AF25" s="15"/>
      <c r="AG25" s="15"/>
      <c r="AH25" s="15"/>
    </row>
    <row r="26" spans="1:34" s="9" customFormat="1" ht="20.25" customHeight="1" thickBot="1">
      <c r="A26" s="57" t="s">
        <v>37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7"/>
      <c r="V26" s="57"/>
      <c r="W26" s="57"/>
      <c r="X26" s="57"/>
      <c r="Y26" s="57"/>
      <c r="Z26" s="57"/>
      <c r="AA26" s="57"/>
      <c r="AB26" s="57"/>
      <c r="AC26" s="3"/>
      <c r="AD26" s="3"/>
      <c r="AE26" s="3"/>
      <c r="AF26" s="15"/>
      <c r="AG26" s="15"/>
      <c r="AH26" s="15"/>
    </row>
    <row r="27" spans="1:34" s="9" customFormat="1" ht="20.25" customHeight="1" thickBot="1">
      <c r="A27" s="50" t="s">
        <v>37</v>
      </c>
      <c r="B27" s="50"/>
      <c r="C27" s="50"/>
      <c r="D27" s="2"/>
      <c r="E27" s="2">
        <v>40</v>
      </c>
      <c r="F27" s="28"/>
      <c r="G27" s="28"/>
      <c r="H27" s="2">
        <v>40</v>
      </c>
      <c r="I27" s="28"/>
      <c r="J27" s="2">
        <v>40</v>
      </c>
      <c r="K27" s="28"/>
      <c r="L27" s="28"/>
      <c r="M27" s="28"/>
      <c r="N27" s="28"/>
      <c r="O27" s="28"/>
      <c r="P27" s="28"/>
      <c r="Q27" s="28"/>
      <c r="R27" s="28"/>
      <c r="S27" s="29"/>
      <c r="T27" s="17">
        <v>64.57</v>
      </c>
      <c r="U27" s="14">
        <v>40</v>
      </c>
      <c r="V27" s="28"/>
      <c r="W27" s="28"/>
      <c r="X27" s="28"/>
      <c r="Y27" s="28"/>
      <c r="Z27" s="28"/>
      <c r="AA27" s="28"/>
      <c r="AB27" s="28"/>
      <c r="AC27" s="30">
        <v>169</v>
      </c>
      <c r="AD27" s="30">
        <v>3</v>
      </c>
      <c r="AE27" s="30">
        <f>AC27/AD27</f>
        <v>56.333333333333336</v>
      </c>
      <c r="AF27" s="15"/>
      <c r="AG27" s="15"/>
      <c r="AH27" s="15"/>
    </row>
    <row r="28" spans="1:34" s="9" customFormat="1" ht="20.25" customHeight="1" thickBot="1">
      <c r="A28" s="57" t="s">
        <v>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7"/>
      <c r="V28" s="57"/>
      <c r="W28" s="57"/>
      <c r="X28" s="57"/>
      <c r="Y28" s="57"/>
      <c r="Z28" s="57"/>
      <c r="AA28" s="57"/>
      <c r="AB28" s="57"/>
      <c r="AC28" s="3"/>
      <c r="AD28" s="3"/>
      <c r="AE28" s="3"/>
      <c r="AF28" s="15"/>
      <c r="AG28" s="15"/>
      <c r="AH28" s="15"/>
    </row>
    <row r="29" spans="1:34" s="9" customFormat="1" ht="20.25" customHeight="1" thickBot="1">
      <c r="A29" s="50" t="s">
        <v>3</v>
      </c>
      <c r="B29" s="50"/>
      <c r="C29" s="50"/>
      <c r="D29" s="2"/>
      <c r="E29" s="2">
        <v>6</v>
      </c>
      <c r="F29" s="2"/>
      <c r="G29" s="2"/>
      <c r="H29" s="2">
        <v>6</v>
      </c>
      <c r="I29" s="2"/>
      <c r="J29" s="2">
        <v>6</v>
      </c>
      <c r="K29" s="2"/>
      <c r="L29" s="2"/>
      <c r="M29" s="2"/>
      <c r="N29" s="2"/>
      <c r="O29" s="2"/>
      <c r="P29" s="2"/>
      <c r="Q29" s="2"/>
      <c r="R29" s="2"/>
      <c r="S29" s="22"/>
      <c r="T29" s="17">
        <v>59.11</v>
      </c>
      <c r="U29" s="14">
        <v>6</v>
      </c>
      <c r="V29" s="2"/>
      <c r="W29" s="2"/>
      <c r="X29" s="2"/>
      <c r="Y29" s="8"/>
      <c r="Z29" s="8"/>
      <c r="AA29" s="8"/>
      <c r="AB29" s="8"/>
      <c r="AC29" s="3"/>
      <c r="AD29" s="3"/>
      <c r="AE29" s="3"/>
      <c r="AF29" s="15"/>
      <c r="AG29" s="15"/>
      <c r="AH29" s="15"/>
    </row>
    <row r="30" spans="1:34" s="16" customFormat="1" ht="15.75" customHeight="1" thickBot="1">
      <c r="A30" s="61" t="s">
        <v>25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1"/>
      <c r="V30" s="61"/>
      <c r="W30" s="61"/>
      <c r="X30" s="61"/>
      <c r="Y30" s="61"/>
      <c r="Z30" s="61"/>
      <c r="AA30" s="61"/>
      <c r="AB30" s="61"/>
      <c r="AC30" s="4"/>
      <c r="AD30" s="4"/>
      <c r="AE30" s="4"/>
      <c r="AF30" s="12"/>
      <c r="AG30" s="12"/>
      <c r="AH30" s="12"/>
    </row>
    <row r="31" spans="1:34" s="9" customFormat="1" ht="27" customHeight="1" thickBot="1">
      <c r="A31" s="50" t="s">
        <v>25</v>
      </c>
      <c r="B31" s="81"/>
      <c r="C31" s="81"/>
      <c r="D31" s="7"/>
      <c r="E31" s="2">
        <v>1</v>
      </c>
      <c r="F31" s="7"/>
      <c r="G31" s="7"/>
      <c r="H31" s="2">
        <v>1</v>
      </c>
      <c r="I31" s="7"/>
      <c r="J31" s="7">
        <v>1</v>
      </c>
      <c r="K31" s="7"/>
      <c r="L31" s="7"/>
      <c r="M31" s="7"/>
      <c r="N31" s="7"/>
      <c r="O31" s="7"/>
      <c r="P31" s="7"/>
      <c r="Q31" s="7"/>
      <c r="R31" s="7"/>
      <c r="S31" s="31"/>
      <c r="T31" s="17">
        <v>60.67</v>
      </c>
      <c r="U31" s="14">
        <v>1</v>
      </c>
      <c r="V31" s="2"/>
      <c r="W31" s="2"/>
      <c r="X31" s="2"/>
      <c r="Y31" s="8"/>
      <c r="Z31" s="8"/>
      <c r="AA31" s="8"/>
      <c r="AB31" s="8"/>
      <c r="AC31" s="3">
        <v>190</v>
      </c>
      <c r="AD31" s="3">
        <v>3</v>
      </c>
      <c r="AE31" s="3">
        <f>AC31/AD31</f>
        <v>63.333333333333336</v>
      </c>
      <c r="AF31" s="15"/>
      <c r="AG31" s="15"/>
      <c r="AH31" s="15"/>
    </row>
    <row r="32" spans="1:34" s="9" customFormat="1" ht="21" customHeight="1" thickBot="1">
      <c r="A32" s="57" t="s">
        <v>36</v>
      </c>
      <c r="B32" s="57"/>
      <c r="C32" s="57"/>
      <c r="D32" s="57"/>
      <c r="E32" s="57"/>
      <c r="F32" s="57"/>
      <c r="G32" s="57"/>
      <c r="H32" s="57"/>
      <c r="I32" s="57"/>
      <c r="J32" s="64"/>
      <c r="K32" s="64"/>
      <c r="L32" s="64"/>
      <c r="M32" s="64"/>
      <c r="N32" s="64"/>
      <c r="O32" s="64"/>
      <c r="P32" s="64"/>
      <c r="Q32" s="64"/>
      <c r="R32" s="57"/>
      <c r="S32" s="57"/>
      <c r="T32" s="65"/>
      <c r="U32" s="57"/>
      <c r="V32" s="57"/>
      <c r="W32" s="57"/>
      <c r="X32" s="57"/>
      <c r="Y32" s="57"/>
      <c r="Z32" s="57"/>
      <c r="AA32" s="57"/>
      <c r="AB32" s="57"/>
      <c r="AC32" s="3"/>
      <c r="AD32" s="3"/>
      <c r="AE32" s="3"/>
      <c r="AF32" s="15"/>
      <c r="AG32" s="15"/>
      <c r="AH32" s="15"/>
    </row>
    <row r="33" spans="1:34" s="9" customFormat="1" ht="27" customHeight="1" thickBot="1">
      <c r="A33" s="50" t="s">
        <v>36</v>
      </c>
      <c r="B33" s="50"/>
      <c r="C33" s="50"/>
      <c r="D33" s="2"/>
      <c r="E33" s="2">
        <v>8</v>
      </c>
      <c r="F33" s="7"/>
      <c r="G33" s="7"/>
      <c r="H33" s="2">
        <v>8</v>
      </c>
      <c r="I33" s="7"/>
      <c r="J33" s="7">
        <v>8</v>
      </c>
      <c r="K33" s="7"/>
      <c r="L33" s="7"/>
      <c r="M33" s="7"/>
      <c r="N33" s="7"/>
      <c r="O33" s="7"/>
      <c r="P33" s="7"/>
      <c r="Q33" s="7"/>
      <c r="R33" s="7"/>
      <c r="S33" s="31"/>
      <c r="T33" s="17">
        <v>63.29</v>
      </c>
      <c r="U33" s="14">
        <v>8</v>
      </c>
      <c r="V33" s="2"/>
      <c r="W33" s="2"/>
      <c r="X33" s="2"/>
      <c r="Y33" s="8"/>
      <c r="Z33" s="8"/>
      <c r="AA33" s="8"/>
      <c r="AB33" s="8"/>
      <c r="AC33" s="3">
        <v>179</v>
      </c>
      <c r="AD33" s="3">
        <v>3</v>
      </c>
      <c r="AE33" s="3">
        <f>AC33/AD33</f>
        <v>59.666666666666664</v>
      </c>
      <c r="AF33" s="15"/>
      <c r="AG33" s="15"/>
      <c r="AH33" s="15"/>
    </row>
    <row r="34" spans="1:34" s="16" customFormat="1" ht="16.5" customHeight="1" thickBot="1">
      <c r="A34" s="57" t="s">
        <v>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7"/>
      <c r="V34" s="57"/>
      <c r="W34" s="57"/>
      <c r="X34" s="57"/>
      <c r="Y34" s="57"/>
      <c r="Z34" s="57"/>
      <c r="AA34" s="57"/>
      <c r="AB34" s="57"/>
      <c r="AC34" s="4"/>
      <c r="AD34" s="4"/>
      <c r="AE34" s="4"/>
      <c r="AF34" s="12"/>
      <c r="AG34" s="12"/>
      <c r="AH34" s="12"/>
    </row>
    <row r="35" spans="1:34" s="16" customFormat="1" ht="13.5" thickBot="1">
      <c r="A35" s="50" t="s">
        <v>1</v>
      </c>
      <c r="B35" s="60"/>
      <c r="C35" s="60"/>
      <c r="D35" s="3"/>
      <c r="E35" s="2">
        <v>1</v>
      </c>
      <c r="F35" s="10"/>
      <c r="G35" s="10"/>
      <c r="H35" s="32">
        <v>1</v>
      </c>
      <c r="I35" s="4"/>
      <c r="J35" s="7">
        <v>1</v>
      </c>
      <c r="K35" s="4"/>
      <c r="L35" s="4"/>
      <c r="M35" s="4"/>
      <c r="N35" s="4"/>
      <c r="O35" s="4"/>
      <c r="P35" s="4"/>
      <c r="Q35" s="4"/>
      <c r="R35" s="4"/>
      <c r="S35" s="21"/>
      <c r="T35" s="17">
        <v>62</v>
      </c>
      <c r="U35" s="14">
        <v>1</v>
      </c>
      <c r="V35" s="2"/>
      <c r="W35" s="2"/>
      <c r="X35" s="4"/>
      <c r="Y35" s="11"/>
      <c r="Z35" s="11"/>
      <c r="AA35" s="11"/>
      <c r="AB35" s="11"/>
      <c r="AC35" s="4"/>
      <c r="AD35" s="4"/>
      <c r="AE35" s="4"/>
      <c r="AF35" s="12"/>
      <c r="AG35" s="12"/>
      <c r="AH35" s="12"/>
    </row>
    <row r="36" spans="1:34" s="16" customFormat="1" ht="19.5" customHeight="1" thickBot="1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64"/>
      <c r="K36" s="64"/>
      <c r="L36" s="64"/>
      <c r="M36" s="64"/>
      <c r="N36" s="64"/>
      <c r="O36" s="64"/>
      <c r="P36" s="58"/>
      <c r="Q36" s="58"/>
      <c r="R36" s="57"/>
      <c r="S36" s="57"/>
      <c r="T36" s="65"/>
      <c r="U36" s="57"/>
      <c r="V36" s="57"/>
      <c r="W36" s="57"/>
      <c r="X36" s="57"/>
      <c r="Y36" s="57"/>
      <c r="Z36" s="57"/>
      <c r="AA36" s="57"/>
      <c r="AB36" s="57"/>
      <c r="AC36" s="4"/>
      <c r="AD36" s="4"/>
      <c r="AE36" s="4"/>
      <c r="AF36" s="12"/>
      <c r="AG36" s="12"/>
      <c r="AH36" s="12"/>
    </row>
    <row r="37" spans="1:34" s="16" customFormat="1" ht="21.75" customHeight="1" thickBot="1">
      <c r="A37" s="50" t="s">
        <v>38</v>
      </c>
      <c r="B37" s="50"/>
      <c r="C37" s="50"/>
      <c r="D37" s="2">
        <v>15</v>
      </c>
      <c r="E37" s="2"/>
      <c r="F37" s="10"/>
      <c r="G37" s="2">
        <v>21</v>
      </c>
      <c r="H37" s="32"/>
      <c r="I37" s="21"/>
      <c r="J37" s="2"/>
      <c r="K37" s="2"/>
      <c r="L37" s="2"/>
      <c r="M37" s="4"/>
      <c r="N37" s="4">
        <v>15</v>
      </c>
      <c r="O37" s="4">
        <v>3</v>
      </c>
      <c r="P37" s="21">
        <v>1</v>
      </c>
      <c r="Q37" s="17">
        <v>66.73</v>
      </c>
      <c r="R37" s="14">
        <v>14</v>
      </c>
      <c r="S37" s="2">
        <v>3</v>
      </c>
      <c r="T37" s="33"/>
      <c r="U37" s="33"/>
      <c r="V37" s="33"/>
      <c r="W37" s="2"/>
      <c r="X37" s="4"/>
      <c r="Y37" s="11"/>
      <c r="Z37" s="11"/>
      <c r="AA37" s="11"/>
      <c r="AB37" s="11"/>
      <c r="AC37" s="4">
        <v>134</v>
      </c>
      <c r="AD37" s="4">
        <v>3</v>
      </c>
      <c r="AE37" s="4">
        <f>AC37/AD37</f>
        <v>44.666666666666664</v>
      </c>
      <c r="AF37" s="12"/>
      <c r="AG37" s="12"/>
      <c r="AH37" s="12"/>
    </row>
    <row r="38" spans="1:34" s="16" customFormat="1" ht="16.5" customHeight="1" thickBot="1">
      <c r="A38" s="57" t="s">
        <v>9</v>
      </c>
      <c r="B38" s="57"/>
      <c r="C38" s="57"/>
      <c r="D38" s="57"/>
      <c r="E38" s="57"/>
      <c r="F38" s="57"/>
      <c r="G38" s="57"/>
      <c r="H38" s="57"/>
      <c r="I38" s="57"/>
      <c r="J38" s="64"/>
      <c r="K38" s="64"/>
      <c r="L38" s="64"/>
      <c r="M38" s="64"/>
      <c r="N38" s="64"/>
      <c r="O38" s="64"/>
      <c r="P38" s="64"/>
      <c r="Q38" s="64"/>
      <c r="R38" s="57"/>
      <c r="S38" s="57"/>
      <c r="T38" s="65"/>
      <c r="U38" s="57"/>
      <c r="V38" s="57"/>
      <c r="W38" s="57"/>
      <c r="X38" s="57"/>
      <c r="Y38" s="57"/>
      <c r="Z38" s="57"/>
      <c r="AA38" s="57"/>
      <c r="AB38" s="57"/>
      <c r="AC38" s="4"/>
      <c r="AD38" s="4"/>
      <c r="AE38" s="4"/>
      <c r="AF38" s="12"/>
      <c r="AG38" s="12"/>
      <c r="AH38" s="12"/>
    </row>
    <row r="39" spans="1:34" s="16" customFormat="1" ht="30" customHeight="1" thickBot="1">
      <c r="A39" s="50" t="s">
        <v>24</v>
      </c>
      <c r="B39" s="51"/>
      <c r="C39" s="51"/>
      <c r="D39" s="18"/>
      <c r="E39" s="2">
        <v>2</v>
      </c>
      <c r="F39" s="5"/>
      <c r="G39" s="5"/>
      <c r="H39" s="32">
        <v>2</v>
      </c>
      <c r="I39" s="5"/>
      <c r="J39" s="5">
        <v>2</v>
      </c>
      <c r="K39" s="5"/>
      <c r="L39" s="5"/>
      <c r="M39" s="5"/>
      <c r="N39" s="5"/>
      <c r="O39" s="5"/>
      <c r="P39" s="5"/>
      <c r="Q39" s="5"/>
      <c r="R39" s="5"/>
      <c r="S39" s="19"/>
      <c r="T39" s="17">
        <v>52.83</v>
      </c>
      <c r="U39" s="14">
        <v>2</v>
      </c>
      <c r="V39" s="2"/>
      <c r="W39" s="2"/>
      <c r="X39" s="2"/>
      <c r="Y39" s="5"/>
      <c r="Z39" s="5"/>
      <c r="AA39" s="5"/>
      <c r="AB39" s="5"/>
      <c r="AC39" s="4"/>
      <c r="AD39" s="4"/>
      <c r="AE39" s="4"/>
      <c r="AF39" s="12"/>
      <c r="AG39" s="12"/>
      <c r="AH39" s="12"/>
    </row>
    <row r="40" spans="1:34" s="9" customFormat="1" ht="17.25" customHeight="1">
      <c r="A40" s="59" t="s">
        <v>10</v>
      </c>
      <c r="B40" s="59"/>
      <c r="C40" s="59"/>
      <c r="D40" s="6">
        <v>15</v>
      </c>
      <c r="E40" s="6">
        <f>E18+E27+E29+E31+E33+E35+E39</f>
        <v>131</v>
      </c>
      <c r="F40" s="6">
        <f>F23+F25</f>
        <v>5</v>
      </c>
      <c r="G40" s="6">
        <v>21</v>
      </c>
      <c r="H40" s="6">
        <f>H18+H27+H29+H31+H33+H35+H39</f>
        <v>135</v>
      </c>
      <c r="I40" s="6">
        <f>I18+I27+I29+I31+I33+I35+I39+I25+I23</f>
        <v>5</v>
      </c>
      <c r="J40" s="6">
        <f>J18+J23+J25+J27+J29+J31+J33+J35+J37+J39</f>
        <v>127</v>
      </c>
      <c r="K40" s="6">
        <f>K18+K23+K25+K27+K29+K31+K33+K35+K37+K39</f>
        <v>11</v>
      </c>
      <c r="L40" s="6">
        <f>L18+L23+L25+L27+L29+L31+L33+L35+L37+L39</f>
        <v>2</v>
      </c>
      <c r="M40" s="6">
        <f>M18+M23+M25+M27+M29+M31+M33+M35+M37+M39</f>
        <v>0</v>
      </c>
      <c r="N40" s="6">
        <v>15</v>
      </c>
      <c r="O40" s="6">
        <v>1</v>
      </c>
      <c r="P40" s="6">
        <v>1</v>
      </c>
      <c r="Q40" s="6"/>
      <c r="R40" s="6">
        <v>14</v>
      </c>
      <c r="S40" s="6">
        <v>3</v>
      </c>
      <c r="T40" s="34">
        <f>T41/T42</f>
        <v>59.23636363636364</v>
      </c>
      <c r="U40" s="6">
        <f>U39+U35+U33+U31+U29+U27+U18</f>
        <v>116</v>
      </c>
      <c r="V40" s="6">
        <f>V18</f>
        <v>10</v>
      </c>
      <c r="W40" s="6"/>
      <c r="X40" s="6">
        <f>X14</f>
        <v>9</v>
      </c>
      <c r="Y40" s="6"/>
      <c r="Z40" s="6">
        <f>Z23+Z25</f>
        <v>5</v>
      </c>
      <c r="AA40" s="6"/>
      <c r="AB40" s="6"/>
      <c r="AC40" s="3"/>
      <c r="AD40" s="3"/>
      <c r="AE40" s="3"/>
      <c r="AF40" s="15"/>
      <c r="AG40" s="15"/>
      <c r="AH40" s="15"/>
    </row>
    <row r="41" spans="1:34" s="16" customFormat="1" ht="5.25" customHeight="1" hidden="1">
      <c r="A41" s="12"/>
      <c r="B41" s="12"/>
      <c r="C41" s="12"/>
      <c r="D41" s="12"/>
      <c r="E41" s="12"/>
      <c r="F41" s="12"/>
      <c r="G41" s="12"/>
      <c r="H41" s="12"/>
      <c r="I41" s="12" t="s">
        <v>43</v>
      </c>
      <c r="J41" s="12">
        <f>J40+K40</f>
        <v>138</v>
      </c>
      <c r="K41" s="12"/>
      <c r="L41" s="12"/>
      <c r="M41" s="12"/>
      <c r="N41" s="12"/>
      <c r="O41" s="12" t="s">
        <v>45</v>
      </c>
      <c r="P41" s="12">
        <f>U40+Z40</f>
        <v>121</v>
      </c>
      <c r="Q41" s="12"/>
      <c r="R41" s="12"/>
      <c r="S41" s="12"/>
      <c r="T41" s="12">
        <f>W14+T18+Y23+Y25+T27+T29+T31+T33+T35+Q37+T39</f>
        <v>651.6</v>
      </c>
      <c r="U41" s="12"/>
      <c r="V41" s="12"/>
      <c r="W41" s="12"/>
      <c r="X41" s="12"/>
      <c r="Y41" s="13"/>
      <c r="Z41" s="13"/>
      <c r="AA41" s="13"/>
      <c r="AB41" s="13"/>
      <c r="AC41" s="12"/>
      <c r="AD41" s="12"/>
      <c r="AE41" s="12"/>
      <c r="AF41" s="12"/>
      <c r="AG41" s="12"/>
      <c r="AH41" s="12"/>
    </row>
    <row r="42" spans="1:34" s="16" customFormat="1" ht="21" customHeight="1" hidden="1">
      <c r="A42" s="12"/>
      <c r="B42" s="12"/>
      <c r="C42" s="24" t="s">
        <v>8</v>
      </c>
      <c r="D42" s="24">
        <f>G40+H40+I40</f>
        <v>161</v>
      </c>
      <c r="E42" s="12">
        <f>H40+I40</f>
        <v>140</v>
      </c>
      <c r="F42" s="12"/>
      <c r="G42" s="12">
        <v>3</v>
      </c>
      <c r="H42" s="12"/>
      <c r="I42" s="12" t="s">
        <v>44</v>
      </c>
      <c r="J42" s="12">
        <f>L40+M40</f>
        <v>2</v>
      </c>
      <c r="K42" s="12"/>
      <c r="L42" s="12"/>
      <c r="M42" s="12"/>
      <c r="N42" s="12"/>
      <c r="O42" s="12" t="s">
        <v>46</v>
      </c>
      <c r="P42" s="12">
        <f>V40</f>
        <v>10</v>
      </c>
      <c r="Q42" s="12"/>
      <c r="R42" s="12"/>
      <c r="S42" s="12"/>
      <c r="T42" s="12">
        <v>11</v>
      </c>
      <c r="U42" s="12"/>
      <c r="V42" s="12">
        <f>U40+S37+V40+Z40</f>
        <v>134</v>
      </c>
      <c r="W42" s="12"/>
      <c r="X42" s="12"/>
      <c r="Y42" s="13"/>
      <c r="Z42" s="13"/>
      <c r="AA42" s="13"/>
      <c r="AB42" s="13"/>
      <c r="AC42" s="12"/>
      <c r="AD42" s="12"/>
      <c r="AE42" s="12"/>
      <c r="AF42" s="12"/>
      <c r="AG42" s="12"/>
      <c r="AH42" s="12"/>
    </row>
    <row r="43" spans="7:16" ht="12.75" hidden="1">
      <c r="G43" s="12">
        <f>G37+G42</f>
        <v>24</v>
      </c>
      <c r="O43" s="12" t="s">
        <v>47</v>
      </c>
      <c r="P43" s="12">
        <v>9</v>
      </c>
    </row>
    <row r="44" spans="16:27" ht="12.75" hidden="1">
      <c r="P44" s="12">
        <f>SUM(P41:P43)</f>
        <v>140</v>
      </c>
      <c r="AA44" s="13">
        <v>34</v>
      </c>
    </row>
    <row r="45" ht="12.75" hidden="1">
      <c r="AA45" s="13">
        <v>9</v>
      </c>
    </row>
    <row r="46" ht="12.75" hidden="1">
      <c r="AA46" s="13">
        <f>AA44-AA45</f>
        <v>25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9.5" customHeight="1" hidden="1"/>
  </sheetData>
  <sheetProtection formatCells="0" formatColumns="0" formatRows="0" insertColumns="0" insertRows="0" insertHyperlinks="0" deleteColumns="0" deleteRows="0" sort="0" autoFilter="0" pivotTables="0"/>
  <mergeCells count="80">
    <mergeCell ref="A36:AB36"/>
    <mergeCell ref="A25:C25"/>
    <mergeCell ref="A10:C10"/>
    <mergeCell ref="A14:C14"/>
    <mergeCell ref="A27:C27"/>
    <mergeCell ref="A31:C31"/>
    <mergeCell ref="A24:AB24"/>
    <mergeCell ref="A18:C18"/>
    <mergeCell ref="A12:C12"/>
    <mergeCell ref="A17:C17"/>
    <mergeCell ref="AC3:AE3"/>
    <mergeCell ref="S6:S7"/>
    <mergeCell ref="Q5:S5"/>
    <mergeCell ref="X6:X7"/>
    <mergeCell ref="Y3:AB4"/>
    <mergeCell ref="U6:U7"/>
    <mergeCell ref="R6:R7"/>
    <mergeCell ref="E3:E4"/>
    <mergeCell ref="A37:C37"/>
    <mergeCell ref="A11:C11"/>
    <mergeCell ref="D3:D4"/>
    <mergeCell ref="D2:F2"/>
    <mergeCell ref="D5:D7"/>
    <mergeCell ref="E5:E7"/>
    <mergeCell ref="A15:C15"/>
    <mergeCell ref="A20:C20"/>
    <mergeCell ref="A9:C9"/>
    <mergeCell ref="G3:G4"/>
    <mergeCell ref="G5:G7"/>
    <mergeCell ref="G2:I2"/>
    <mergeCell ref="A34:AB34"/>
    <mergeCell ref="A38:AB38"/>
    <mergeCell ref="A1:AB1"/>
    <mergeCell ref="W6:W7"/>
    <mergeCell ref="F3:F4"/>
    <mergeCell ref="Q6:Q7"/>
    <mergeCell ref="A2:C7"/>
    <mergeCell ref="A13:C13"/>
    <mergeCell ref="A30:AB30"/>
    <mergeCell ref="A39:C39"/>
    <mergeCell ref="A28:AB28"/>
    <mergeCell ref="A29:C29"/>
    <mergeCell ref="A8:AB8"/>
    <mergeCell ref="A19:AB19"/>
    <mergeCell ref="A22:C22"/>
    <mergeCell ref="A32:AB32"/>
    <mergeCell ref="A33:C33"/>
    <mergeCell ref="A26:AB26"/>
    <mergeCell ref="Y6:Y7"/>
    <mergeCell ref="AA6:AA7"/>
    <mergeCell ref="V6:V7"/>
    <mergeCell ref="T6:T7"/>
    <mergeCell ref="A40:C40"/>
    <mergeCell ref="A35:C35"/>
    <mergeCell ref="F5:F7"/>
    <mergeCell ref="A21:C21"/>
    <mergeCell ref="A23:C23"/>
    <mergeCell ref="A16:C16"/>
    <mergeCell ref="T5:X5"/>
    <mergeCell ref="T3:X4"/>
    <mergeCell ref="Z6:Z7"/>
    <mergeCell ref="Y5:AB5"/>
    <mergeCell ref="AB6:AB7"/>
    <mergeCell ref="H5:H7"/>
    <mergeCell ref="I5:I7"/>
    <mergeCell ref="H3:H4"/>
    <mergeCell ref="I3:I4"/>
    <mergeCell ref="J2:M2"/>
    <mergeCell ref="J3:K3"/>
    <mergeCell ref="L3:M3"/>
    <mergeCell ref="J4:J7"/>
    <mergeCell ref="K4:K7"/>
    <mergeCell ref="L4:L7"/>
    <mergeCell ref="M4:M7"/>
    <mergeCell ref="N5:O5"/>
    <mergeCell ref="N3:S4"/>
    <mergeCell ref="N2:AB2"/>
    <mergeCell ref="N6:N7"/>
    <mergeCell ref="O6:O7"/>
    <mergeCell ref="P6:P7"/>
  </mergeCells>
  <printOptions/>
  <pageMargins left="0.1968503937007874" right="0.15748031496062992" top="0.2755905511811024" bottom="0.1968503937007874" header="0.2362204724409449" footer="0.196850393700787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2015-10-05T09:17:45Z</cp:lastPrinted>
  <dcterms:created xsi:type="dcterms:W3CDTF">2010-06-04T06:42:46Z</dcterms:created>
  <dcterms:modified xsi:type="dcterms:W3CDTF">2015-11-16T12:37:55Z</dcterms:modified>
  <cp:category/>
  <cp:version/>
  <cp:contentType/>
  <cp:contentStatus/>
</cp:coreProperties>
</file>